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cwortmann2\Desktop\Nebraska\OFRA\"/>
    </mc:Choice>
  </mc:AlternateContent>
  <bookViews>
    <workbookView xWindow="0" yWindow="0" windowWidth="15360" windowHeight="7455" tabRatio="615" activeTab="1"/>
  </bookViews>
  <sheets>
    <sheet name="Instructions" sheetId="2" r:id="rId1"/>
    <sheet name="Calibration"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AA13" i="1" l="1"/>
  <c r="AA14" i="1" l="1"/>
  <c r="E14" i="1" s="1"/>
  <c r="E18" i="1"/>
  <c r="D18" i="1"/>
  <c r="F10" i="1"/>
  <c r="E10" i="1"/>
  <c r="D10" i="1" l="1"/>
  <c r="C21" i="1" l="1"/>
  <c r="AA16" i="1" l="1"/>
  <c r="G11" i="1" l="1"/>
  <c r="AA15" i="1" l="1"/>
  <c r="D21" i="1" s="1"/>
</calcChain>
</file>

<file path=xl/sharedStrings.xml><?xml version="1.0" encoding="utf-8"?>
<sst xmlns="http://schemas.openxmlformats.org/spreadsheetml/2006/main" count="34" uniqueCount="31">
  <si>
    <t>Volume</t>
  </si>
  <si>
    <t>Fertilizer type</t>
  </si>
  <si>
    <t>Fertilizer Rate</t>
  </si>
  <si>
    <t>Application Method</t>
  </si>
  <si>
    <t>Density</t>
  </si>
  <si>
    <t>CALIBRATION TOOL</t>
  </si>
  <si>
    <t>Fertilizer Rate (kg/ha)</t>
  </si>
  <si>
    <t xml:space="preserve">Water bottle lid </t>
  </si>
  <si>
    <t>Urea</t>
  </si>
  <si>
    <t>Triple Super phosphate</t>
  </si>
  <si>
    <t>Murate of potash</t>
  </si>
  <si>
    <t>Diammonium Phosphate</t>
  </si>
  <si>
    <t>Single Super Phosphate</t>
  </si>
  <si>
    <t>Calcium ammonium Nitrate</t>
  </si>
  <si>
    <t>Look up table for density</t>
  </si>
  <si>
    <t>Look up Table for Calculating Volume</t>
  </si>
  <si>
    <t xml:space="preserve">                 OFRA FERTILIZER </t>
  </si>
  <si>
    <t>Density, g/mL</t>
  </si>
  <si>
    <t>Volume, mL</t>
  </si>
  <si>
    <t xml:space="preserve">3. Select fertilizer from the dropdown in cell C14. This will access the fertilizer density which is used to calculate fertilizer weight in the container when level full. If the fertilizer of interest is not in the list, select other and enter the fertilizer density in cell D13. </t>
  </si>
  <si>
    <t>4. Enter fertilizer application rate in C16, and select units for rate, either kg/ha or kg/acre from dropdown in D16.</t>
  </si>
  <si>
    <t>5. Dropdown in C19 offers three application options. Depending on selection, information on distance between rows and/or between application points, or width of pass will be requested.</t>
  </si>
  <si>
    <t>6. The solution is given in D21 as to how many points or meters are covered per container.</t>
  </si>
  <si>
    <t>The OFRA Fertilizer Calibration Tool eases calibration for accurate fertilizer application.</t>
  </si>
  <si>
    <t>1. With first use: enable editing and enable content.</t>
  </si>
  <si>
    <t>kg/acre</t>
  </si>
  <si>
    <t>2. Provide information to determine the volume of the fertilizer application container. Two default options for Highland water bottles are given in the dropdown list in cell C11. The dropdown also offers options for round or rectangular containers. If one of these is selected, cells are created to enter the dimensions measured in cm.</t>
  </si>
  <si>
    <t>Water bottle cut to 2 cm ht</t>
  </si>
  <si>
    <t>point</t>
  </si>
  <si>
    <t>volume of round measuring unit</t>
  </si>
  <si>
    <t>Diammonium phosphate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</si>
</sst>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sz val="10"/>
      <color rgb="FF444444"/>
      <name val="Consolas"/>
      <family val="3"/>
    </font>
    <font>
      <b/>
      <sz val="22"/>
      <color theme="9" tint="-0.24994659260841701"/>
      <name val="Calibri"/>
      <family val="2"/>
      <scheme val="minor"/>
    </font>
    <font>
      <b/>
      <sz val="12"/>
      <color theme="9" tint="-0.2499465926084170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00B050"/>
        <bgColor indexed="64"/>
      </patternFill>
    </fill>
  </fills>
  <borders count="9">
    <border>
      <left/>
      <right/>
      <top/>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s>
  <cellStyleXfs count="1">
    <xf numFmtId="0" fontId="0" fillId="0" borderId="0"/>
  </cellStyleXfs>
  <cellXfs count="37">
    <xf numFmtId="0" fontId="0" fillId="0" borderId="0" xfId="0"/>
    <xf numFmtId="0" fontId="0" fillId="2" borderId="0" xfId="0" applyFill="1" applyBorder="1" applyProtection="1">
      <protection locked="0"/>
    </xf>
    <xf numFmtId="0" fontId="0" fillId="2" borderId="0" xfId="0" applyFill="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4" borderId="0"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2" borderId="0" xfId="0" applyNumberFormat="1" applyFill="1" applyProtection="1">
      <protection locked="0"/>
    </xf>
    <xf numFmtId="0" fontId="0" fillId="2" borderId="0" xfId="0" applyFill="1" applyBorder="1" applyAlignment="1" applyProtection="1">
      <protection locked="0"/>
    </xf>
    <xf numFmtId="0" fontId="0" fillId="4" borderId="0" xfId="0" applyFill="1" applyBorder="1" applyAlignment="1" applyProtection="1">
      <protection locked="0"/>
    </xf>
    <xf numFmtId="0" fontId="0" fillId="2" borderId="5" xfId="0" applyFill="1" applyBorder="1" applyAlignment="1" applyProtection="1">
      <protection locked="0"/>
    </xf>
    <xf numFmtId="0" fontId="0" fillId="3" borderId="0" xfId="0" applyFill="1" applyBorder="1" applyAlignment="1" applyProtection="1">
      <alignment horizontal="center" vertical="top"/>
      <protection locked="0"/>
    </xf>
    <xf numFmtId="0" fontId="0" fillId="0" borderId="4" xfId="0"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Alignment="1" applyProtection="1">
      <alignment horizontal="center"/>
      <protection hidden="1"/>
    </xf>
    <xf numFmtId="0" fontId="0" fillId="2" borderId="5" xfId="0" applyFill="1" applyBorder="1" applyAlignment="1" applyProtection="1">
      <alignment horizontal="center"/>
      <protection hidden="1"/>
    </xf>
    <xf numFmtId="164" fontId="0" fillId="2" borderId="0" xfId="0" applyNumberFormat="1" applyFill="1" applyBorder="1" applyAlignment="1" applyProtection="1">
      <alignment horizontal="center"/>
      <protection hidden="1"/>
    </xf>
    <xf numFmtId="0" fontId="0" fillId="2" borderId="4" xfId="0" applyFill="1" applyBorder="1" applyProtection="1">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0" fillId="0" borderId="0" xfId="0"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5" xfId="0" applyFill="1" applyBorder="1" applyProtection="1">
      <protection hidden="1"/>
    </xf>
    <xf numFmtId="0" fontId="1" fillId="0" borderId="0" xfId="0" applyFont="1" applyProtection="1">
      <protection hidden="1"/>
    </xf>
    <xf numFmtId="0" fontId="0" fillId="2" borderId="0" xfId="0" applyNumberFormat="1" applyFill="1" applyProtection="1">
      <protection hidden="1"/>
    </xf>
    <xf numFmtId="0" fontId="0" fillId="2" borderId="0" xfId="0" applyNumberFormat="1" applyFill="1" applyBorder="1" applyProtection="1">
      <protection hidden="1"/>
    </xf>
    <xf numFmtId="0" fontId="0" fillId="0" borderId="0" xfId="0" applyNumberFormat="1" applyProtection="1">
      <protection hidden="1"/>
    </xf>
    <xf numFmtId="0" fontId="0" fillId="0" borderId="0" xfId="0" applyAlignment="1" applyProtection="1">
      <alignment horizontal="center"/>
      <protection hidden="1"/>
    </xf>
    <xf numFmtId="0" fontId="2" fillId="0" borderId="0" xfId="0" applyFont="1" applyBorder="1" applyAlignment="1" applyProtection="1">
      <alignment horizontal="center" vertical="center"/>
      <protection hidden="1"/>
    </xf>
    <xf numFmtId="0" fontId="2" fillId="2" borderId="0" xfId="0" applyFont="1" applyFill="1" applyBorder="1" applyProtection="1">
      <protection hidden="1"/>
    </xf>
    <xf numFmtId="0" fontId="0" fillId="0" borderId="0" xfId="0"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2255716</xdr:colOff>
      <xdr:row>7</xdr:row>
      <xdr:rowOff>119995</xdr:rowOff>
    </xdr:to>
    <xdr:pic>
      <xdr:nvPicPr>
        <xdr:cNvPr id="2" name="Picture 1"/>
        <xdr:cNvPicPr>
          <a:picLocks noChangeAspect="1"/>
        </xdr:cNvPicPr>
      </xdr:nvPicPr>
      <xdr:blipFill>
        <a:blip xmlns:r="http://schemas.openxmlformats.org/officeDocument/2006/relationships" r:embed="rId1"/>
        <a:stretch>
          <a:fillRect/>
        </a:stretch>
      </xdr:blipFill>
      <xdr:spPr>
        <a:xfrm>
          <a:off x="1552575" y="571500"/>
          <a:ext cx="2255716" cy="1237595"/>
        </a:xfrm>
        <a:prstGeom prst="rect">
          <a:avLst/>
        </a:prstGeom>
      </xdr:spPr>
    </xdr:pic>
    <xdr:clientData/>
  </xdr:twoCellAnchor>
  <xdr:twoCellAnchor>
    <xdr:from>
      <xdr:col>1</xdr:col>
      <xdr:colOff>0</xdr:colOff>
      <xdr:row>8</xdr:row>
      <xdr:rowOff>120650</xdr:rowOff>
    </xdr:from>
    <xdr:to>
      <xdr:col>7</xdr:col>
      <xdr:colOff>9525</xdr:colOff>
      <xdr:row>8</xdr:row>
      <xdr:rowOff>152400</xdr:rowOff>
    </xdr:to>
    <xdr:cxnSp macro="">
      <xdr:nvCxnSpPr>
        <xdr:cNvPr id="4" name="Straight Connector 3"/>
        <xdr:cNvCxnSpPr/>
      </xdr:nvCxnSpPr>
      <xdr:spPr>
        <a:xfrm>
          <a:off x="581025" y="2006600"/>
          <a:ext cx="8124825" cy="3175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590550</xdr:colOff>
      <xdr:row>19</xdr:row>
      <xdr:rowOff>95250</xdr:rowOff>
    </xdr:from>
    <xdr:to>
      <xdr:col>7</xdr:col>
      <xdr:colOff>6350</xdr:colOff>
      <xdr:row>19</xdr:row>
      <xdr:rowOff>95250</xdr:rowOff>
    </xdr:to>
    <xdr:cxnSp macro="">
      <xdr:nvCxnSpPr>
        <xdr:cNvPr id="8" name="Straight Connector 7"/>
        <xdr:cNvCxnSpPr/>
      </xdr:nvCxnSpPr>
      <xdr:spPr>
        <a:xfrm>
          <a:off x="590550" y="3784600"/>
          <a:ext cx="7880350"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7"/>
  <sheetViews>
    <sheetView workbookViewId="0"/>
  </sheetViews>
  <sheetFormatPr defaultRowHeight="15" x14ac:dyDescent="0.25"/>
  <cols>
    <col min="1" max="1" width="139.42578125" customWidth="1"/>
  </cols>
  <sheetData>
    <row r="1" spans="1:1" ht="15.75" x14ac:dyDescent="0.25">
      <c r="A1" s="36" t="s">
        <v>23</v>
      </c>
    </row>
    <row r="2" spans="1:1" x14ac:dyDescent="0.25">
      <c r="A2" t="s">
        <v>24</v>
      </c>
    </row>
    <row r="3" spans="1:1" ht="45" x14ac:dyDescent="0.25">
      <c r="A3" s="35" t="s">
        <v>26</v>
      </c>
    </row>
    <row r="4" spans="1:1" ht="30" x14ac:dyDescent="0.25">
      <c r="A4" s="35" t="s">
        <v>19</v>
      </c>
    </row>
    <row r="5" spans="1:1" x14ac:dyDescent="0.25">
      <c r="A5" s="35" t="s">
        <v>20</v>
      </c>
    </row>
    <row r="6" spans="1:1" ht="30" x14ac:dyDescent="0.25">
      <c r="A6" s="35" t="s">
        <v>21</v>
      </c>
    </row>
    <row r="7" spans="1:1" x14ac:dyDescent="0.25">
      <c r="A7" s="35"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39"/>
  <sheetViews>
    <sheetView tabSelected="1" workbookViewId="0">
      <selection activeCell="B2" sqref="B2"/>
    </sheetView>
  </sheetViews>
  <sheetFormatPr defaultColWidth="8.7109375" defaultRowHeight="15" x14ac:dyDescent="0.25"/>
  <cols>
    <col min="1" max="1" width="8.7109375" style="20"/>
    <col min="2" max="2" width="23.28515625" style="20" customWidth="1"/>
    <col min="3" max="3" width="40" style="20" customWidth="1"/>
    <col min="4" max="4" width="20.7109375" style="20" customWidth="1"/>
    <col min="5" max="5" width="15.5703125" style="20" customWidth="1"/>
    <col min="6" max="6" width="13.5703125" style="20" customWidth="1"/>
    <col min="7" max="7" width="13.140625" style="20" customWidth="1"/>
    <col min="8" max="8" width="8.7109375" style="20"/>
    <col min="9" max="9" width="19.7109375" style="20" customWidth="1"/>
    <col min="10" max="13" width="8.7109375" style="20"/>
    <col min="14" max="14" width="18.7109375" style="20" customWidth="1"/>
    <col min="15" max="16" width="8.7109375" style="20"/>
    <col min="17" max="17" width="24.140625" style="20" customWidth="1"/>
    <col min="18" max="16384" width="8.7109375" style="20"/>
  </cols>
  <sheetData>
    <row r="1" spans="1:27" x14ac:dyDescent="0.25">
      <c r="A1" s="21"/>
      <c r="B1" s="22"/>
      <c r="C1" s="22"/>
      <c r="D1" s="22"/>
      <c r="E1" s="22"/>
      <c r="F1" s="22"/>
      <c r="G1" s="22"/>
      <c r="H1" s="22"/>
      <c r="I1" s="22"/>
      <c r="J1" s="22"/>
      <c r="K1" s="22"/>
      <c r="L1" s="22"/>
      <c r="M1" s="22"/>
      <c r="N1" s="22"/>
      <c r="O1" s="23"/>
    </row>
    <row r="2" spans="1:27" ht="15.75" thickBot="1" x14ac:dyDescent="0.3">
      <c r="A2" s="21"/>
      <c r="B2" s="22"/>
      <c r="C2" s="22"/>
      <c r="D2" s="22"/>
      <c r="E2" s="22"/>
      <c r="F2" s="22"/>
      <c r="G2" s="22"/>
      <c r="H2" s="22"/>
      <c r="I2" s="22"/>
      <c r="J2" s="22"/>
      <c r="K2" s="22"/>
      <c r="L2" s="22"/>
      <c r="M2" s="22"/>
      <c r="N2" s="22"/>
      <c r="O2" s="23"/>
    </row>
    <row r="3" spans="1:27" ht="15.75" thickTop="1" x14ac:dyDescent="0.25">
      <c r="A3" s="21"/>
      <c r="B3" s="24"/>
      <c r="C3" s="25"/>
      <c r="D3" s="25"/>
      <c r="E3" s="25"/>
      <c r="F3" s="25"/>
      <c r="G3" s="26"/>
      <c r="H3" s="22"/>
      <c r="I3" s="22"/>
      <c r="J3" s="22"/>
      <c r="K3" s="22"/>
      <c r="L3" s="22"/>
      <c r="M3" s="22"/>
      <c r="N3" s="22"/>
      <c r="O3" s="23"/>
    </row>
    <row r="4" spans="1:27" ht="28.5" x14ac:dyDescent="0.25">
      <c r="A4" s="21"/>
      <c r="B4" s="19"/>
      <c r="C4" s="22"/>
      <c r="D4" s="33" t="s">
        <v>16</v>
      </c>
      <c r="E4" s="22"/>
      <c r="F4" s="22"/>
      <c r="G4" s="27"/>
      <c r="H4" s="22"/>
      <c r="I4" s="22"/>
      <c r="J4" s="22"/>
      <c r="K4" s="22"/>
      <c r="L4" s="22"/>
      <c r="M4" s="22"/>
      <c r="N4" s="22"/>
      <c r="O4" s="23"/>
    </row>
    <row r="5" spans="1:27" ht="28.5" x14ac:dyDescent="0.45">
      <c r="A5" s="21"/>
      <c r="B5" s="19"/>
      <c r="C5" s="22" t="s">
        <v>5</v>
      </c>
      <c r="D5" s="34" t="s">
        <v>5</v>
      </c>
      <c r="E5" s="22"/>
      <c r="F5" s="22"/>
      <c r="G5" s="27"/>
      <c r="H5" s="22"/>
      <c r="I5" s="22"/>
      <c r="J5" s="22"/>
      <c r="K5" s="22"/>
      <c r="L5" s="22"/>
      <c r="M5" s="22"/>
      <c r="N5" s="22"/>
      <c r="O5" s="23"/>
    </row>
    <row r="6" spans="1:27" x14ac:dyDescent="0.25">
      <c r="A6" s="21"/>
      <c r="B6" s="19"/>
      <c r="C6" s="22"/>
      <c r="D6" s="22"/>
      <c r="E6" s="22"/>
      <c r="F6" s="22"/>
      <c r="G6" s="27"/>
      <c r="H6" s="22"/>
      <c r="I6" s="22"/>
      <c r="J6" s="22"/>
      <c r="K6" s="22"/>
      <c r="L6" s="22"/>
      <c r="M6" s="22"/>
      <c r="N6" s="22"/>
      <c r="O6" s="23"/>
    </row>
    <row r="7" spans="1:27" x14ac:dyDescent="0.25">
      <c r="A7" s="21"/>
      <c r="B7" s="19"/>
      <c r="C7" s="22"/>
      <c r="D7" s="22"/>
      <c r="E7" s="22"/>
      <c r="F7" s="22"/>
      <c r="G7" s="27"/>
      <c r="H7" s="22"/>
      <c r="I7" s="22"/>
      <c r="J7" s="22"/>
      <c r="K7" s="22"/>
      <c r="L7" s="22"/>
      <c r="M7" s="22"/>
      <c r="N7" s="22"/>
      <c r="O7" s="23"/>
      <c r="Q7" s="20" t="s">
        <v>15</v>
      </c>
    </row>
    <row r="8" spans="1:27" x14ac:dyDescent="0.25">
      <c r="A8" s="2"/>
      <c r="B8" s="3"/>
      <c r="C8" s="1"/>
      <c r="D8" s="1"/>
      <c r="E8" s="1"/>
      <c r="F8" s="1"/>
      <c r="G8" s="4"/>
      <c r="H8" s="1"/>
      <c r="I8" s="1"/>
      <c r="J8" s="22"/>
      <c r="K8" s="22"/>
      <c r="L8" s="22"/>
      <c r="M8" s="22"/>
      <c r="N8" s="22"/>
      <c r="O8" s="23"/>
    </row>
    <row r="9" spans="1:27" x14ac:dyDescent="0.25">
      <c r="A9" s="2"/>
      <c r="B9" s="3"/>
      <c r="C9" s="1"/>
      <c r="D9" s="1"/>
      <c r="E9" s="1"/>
      <c r="F9" s="1"/>
      <c r="G9" s="4"/>
      <c r="H9" s="1"/>
      <c r="I9" s="1"/>
      <c r="J9" s="22"/>
      <c r="K9" s="22"/>
      <c r="L9" s="22"/>
      <c r="M9" s="22"/>
      <c r="N9" s="22"/>
      <c r="O9" s="23"/>
      <c r="Q9" s="20" t="s">
        <v>7</v>
      </c>
      <c r="R9" s="20">
        <v>3.8</v>
      </c>
    </row>
    <row r="10" spans="1:27" x14ac:dyDescent="0.25">
      <c r="A10" s="2"/>
      <c r="B10" s="3"/>
      <c r="C10" s="1"/>
      <c r="D10" s="16" t="str">
        <f>IF(C11="volume of square/rectangle measuring unit","Length, cm","")</f>
        <v/>
      </c>
      <c r="E10" s="16" t="str">
        <f>IF(C11="Volume of round measuring unit"," Diameter, cm",IF(C11="volume of square/rectangle measuring unit","Width, cm",""))</f>
        <v xml:space="preserve"> Diameter, cm</v>
      </c>
      <c r="F10" s="16" t="str">
        <f>IF(C11="volume of round measuring unit","Depth, cm",IF(C11="volume of square/rectangle measuring unit","Height, cm",""))</f>
        <v>Depth, cm</v>
      </c>
      <c r="G10" s="17" t="s">
        <v>18</v>
      </c>
      <c r="H10" s="2"/>
      <c r="I10" s="2"/>
      <c r="J10" s="21"/>
      <c r="K10" s="21"/>
      <c r="L10" s="21"/>
      <c r="M10" s="21"/>
      <c r="N10" s="21"/>
      <c r="Q10" s="20" t="s">
        <v>27</v>
      </c>
      <c r="R10" s="20">
        <v>38</v>
      </c>
    </row>
    <row r="11" spans="1:27" x14ac:dyDescent="0.25">
      <c r="A11" s="2"/>
      <c r="B11" s="19" t="s">
        <v>0</v>
      </c>
      <c r="C11" s="5" t="s">
        <v>29</v>
      </c>
      <c r="D11" s="6"/>
      <c r="E11" s="6">
        <v>4</v>
      </c>
      <c r="F11" s="6">
        <v>4</v>
      </c>
      <c r="G11" s="17">
        <f>AA13</f>
        <v>50.24</v>
      </c>
      <c r="H11" s="2"/>
      <c r="I11" s="7"/>
      <c r="J11" s="21"/>
      <c r="K11" s="21"/>
      <c r="L11" s="21"/>
      <c r="M11" s="21"/>
      <c r="N11" s="21"/>
    </row>
    <row r="12" spans="1:27" x14ac:dyDescent="0.25">
      <c r="A12" s="2"/>
      <c r="B12" s="3"/>
      <c r="C12" s="1"/>
      <c r="D12" s="1"/>
      <c r="E12" s="1"/>
      <c r="F12" s="1"/>
      <c r="G12" s="4"/>
      <c r="H12" s="2"/>
      <c r="I12" s="2"/>
      <c r="J12" s="21"/>
      <c r="K12" s="21"/>
      <c r="L12" s="21"/>
      <c r="M12" s="21"/>
      <c r="N12" s="21"/>
      <c r="Z12" s="29"/>
      <c r="AA12" s="29"/>
    </row>
    <row r="13" spans="1:27" x14ac:dyDescent="0.25">
      <c r="A13" s="2"/>
      <c r="B13" s="3"/>
      <c r="C13" s="8"/>
      <c r="D13" s="32" t="str">
        <f>IF(C14="Other","Enter Density","")</f>
        <v/>
      </c>
      <c r="E13" s="16" t="s">
        <v>17</v>
      </c>
      <c r="F13" s="1"/>
      <c r="G13" s="4"/>
      <c r="H13" s="1"/>
      <c r="I13" s="2"/>
      <c r="J13" s="21"/>
      <c r="K13" s="21"/>
      <c r="L13" s="21"/>
      <c r="M13" s="21"/>
      <c r="N13" s="21"/>
      <c r="Q13" s="20" t="s">
        <v>14</v>
      </c>
      <c r="Z13" s="30" t="s">
        <v>0</v>
      </c>
      <c r="AA13" s="30">
        <f>IF(C11="water bottle lid",R9,IF(C11="water bottle cut to 2 cm ht",R10,IF(C11="volume of round measuring unit",(3.14)*(E11/2)^2*F11,IF(C11="volume of square/rectangle measuring unit",D11*E11*F11))))</f>
        <v>50.24</v>
      </c>
    </row>
    <row r="14" spans="1:27" x14ac:dyDescent="0.25">
      <c r="A14" s="2"/>
      <c r="B14" s="19" t="s">
        <v>1</v>
      </c>
      <c r="C14" s="9" t="s">
        <v>30</v>
      </c>
      <c r="D14" s="6"/>
      <c r="E14" s="16">
        <f>AA14</f>
        <v>1.62</v>
      </c>
      <c r="F14" s="1"/>
      <c r="G14" s="4"/>
      <c r="H14" s="2"/>
      <c r="I14" s="2"/>
      <c r="J14" s="21"/>
      <c r="K14" s="21"/>
      <c r="L14" s="21"/>
      <c r="M14" s="21"/>
      <c r="N14" s="21"/>
      <c r="Q14" s="20" t="s">
        <v>8</v>
      </c>
      <c r="R14" s="20">
        <v>1.32</v>
      </c>
      <c r="Z14" s="30" t="s">
        <v>4</v>
      </c>
      <c r="AA14" s="30">
        <f>IF(C14="Urea",IF(D14="",R14,D14),IF(C14="Triple super phosphate",IF(D14="",R15,D14),IF(C14="murate of potash",IF(D14="",R16,D14),IF(C14="diammonium phosphate",IF(D14="",R17,D14),IF(C14="single super phosphate",IF(D14="",R18,D14),IF(C14="calcium ammonium nitrate",IF(D14="",R19,D14),IF(C14="other",D14,"")))))))</f>
        <v>1.62</v>
      </c>
    </row>
    <row r="15" spans="1:27" x14ac:dyDescent="0.25">
      <c r="A15" s="2"/>
      <c r="B15" s="19"/>
      <c r="C15" s="1"/>
      <c r="D15" s="1"/>
      <c r="E15" s="1"/>
      <c r="F15" s="1"/>
      <c r="G15" s="10"/>
      <c r="H15" s="2"/>
      <c r="I15" s="2"/>
      <c r="J15" s="21"/>
      <c r="K15" s="21"/>
      <c r="L15" s="21"/>
      <c r="M15" s="21"/>
      <c r="N15" s="21"/>
      <c r="Q15" s="20" t="s">
        <v>9</v>
      </c>
      <c r="R15" s="20">
        <v>2.2200000000000002</v>
      </c>
      <c r="Z15" s="30" t="s">
        <v>3</v>
      </c>
      <c r="AA15" s="30">
        <f>IF(C19="point",D19*E19,IF(C19="band",D19,IF(C19="broadcast",D19,"")))</f>
        <v>13.5</v>
      </c>
    </row>
    <row r="16" spans="1:27" x14ac:dyDescent="0.25">
      <c r="A16" s="2"/>
      <c r="B16" s="19" t="s">
        <v>2</v>
      </c>
      <c r="C16" s="11">
        <v>20</v>
      </c>
      <c r="D16" s="9" t="s">
        <v>25</v>
      </c>
      <c r="E16" s="8"/>
      <c r="F16" s="8"/>
      <c r="G16" s="10"/>
      <c r="H16" s="2"/>
      <c r="I16" s="2"/>
      <c r="J16" s="21"/>
      <c r="K16" s="21"/>
      <c r="L16" s="21"/>
      <c r="M16" s="21"/>
      <c r="N16" s="21"/>
      <c r="Q16" s="20" t="s">
        <v>10</v>
      </c>
      <c r="R16" s="20">
        <v>1.98</v>
      </c>
      <c r="Z16" s="30" t="s">
        <v>6</v>
      </c>
      <c r="AA16" s="30">
        <f>IF(D16="kg/ha",C16,IF(D16="kg/acre",C16/0.404685642,""))</f>
        <v>49.42107632274238</v>
      </c>
    </row>
    <row r="17" spans="1:27" x14ac:dyDescent="0.25">
      <c r="A17" s="2"/>
      <c r="B17" s="3"/>
      <c r="C17" s="8"/>
      <c r="D17" s="1"/>
      <c r="E17" s="8"/>
      <c r="F17" s="8"/>
      <c r="G17" s="10"/>
      <c r="H17" s="2"/>
      <c r="I17" s="2"/>
      <c r="J17" s="21"/>
      <c r="K17" s="21"/>
      <c r="L17" s="21"/>
      <c r="M17" s="21"/>
      <c r="N17" s="21"/>
      <c r="Q17" s="20" t="s">
        <v>11</v>
      </c>
      <c r="R17" s="20">
        <v>1.62</v>
      </c>
      <c r="Z17" s="31"/>
      <c r="AA17" s="31"/>
    </row>
    <row r="18" spans="1:27" x14ac:dyDescent="0.25">
      <c r="A18" s="2"/>
      <c r="B18" s="3"/>
      <c r="C18" s="1"/>
      <c r="D18" s="16" t="str">
        <f>IF(C19="point","Row Spacing, m",IF(C19="band","Row Spacing, m",IF(C19="Broadcast","Application Width, m","")))</f>
        <v>Row Spacing, m</v>
      </c>
      <c r="E18" s="16" t="str">
        <f>IF(C19="point","Point Spacing, m","")</f>
        <v>Point Spacing, m</v>
      </c>
      <c r="F18" s="1"/>
      <c r="G18" s="10"/>
      <c r="H18" s="2"/>
      <c r="I18" s="2"/>
      <c r="J18" s="21"/>
      <c r="K18" s="21"/>
      <c r="L18" s="21"/>
      <c r="M18" s="21"/>
      <c r="N18" s="21"/>
      <c r="Q18" s="20" t="s">
        <v>12</v>
      </c>
      <c r="R18" s="20">
        <v>1.1200000000000001</v>
      </c>
    </row>
    <row r="19" spans="1:27" x14ac:dyDescent="0.25">
      <c r="A19" s="2"/>
      <c r="B19" s="19" t="s">
        <v>3</v>
      </c>
      <c r="C19" s="5" t="s">
        <v>28</v>
      </c>
      <c r="D19" s="6">
        <v>2.25</v>
      </c>
      <c r="E19" s="6">
        <v>6</v>
      </c>
      <c r="F19" s="1"/>
      <c r="G19" s="4"/>
      <c r="H19" s="2"/>
      <c r="I19" s="2"/>
      <c r="J19" s="21"/>
      <c r="K19" s="21"/>
      <c r="L19" s="21"/>
      <c r="M19" s="21"/>
      <c r="N19" s="21"/>
      <c r="Q19" s="20" t="s">
        <v>13</v>
      </c>
      <c r="R19" s="20">
        <v>1.1000000000000001</v>
      </c>
    </row>
    <row r="20" spans="1:27" x14ac:dyDescent="0.25">
      <c r="A20" s="2"/>
      <c r="B20" s="3"/>
      <c r="C20" s="1"/>
      <c r="D20" s="1"/>
      <c r="E20" s="1"/>
      <c r="F20" s="1"/>
      <c r="G20" s="4"/>
      <c r="H20" s="2"/>
      <c r="I20" s="2"/>
      <c r="J20" s="21"/>
      <c r="K20" s="21"/>
      <c r="L20" s="21"/>
      <c r="M20" s="21"/>
      <c r="N20" s="21"/>
    </row>
    <row r="21" spans="1:27" x14ac:dyDescent="0.25">
      <c r="A21" s="2"/>
      <c r="B21" s="12"/>
      <c r="C21" s="16" t="str">
        <f>IF(C19="Point","Points/container","Meters/container")</f>
        <v>Points/container</v>
      </c>
      <c r="D21" s="18">
        <f>IF(AA16=0,"Need more data",IF(AA15=0,"Need more data",(AA13/(AA16/10*AA15))*AA14))</f>
        <v>1.2198843992448001</v>
      </c>
      <c r="E21" s="1"/>
      <c r="F21" s="1"/>
      <c r="G21" s="4"/>
      <c r="H21" s="2"/>
      <c r="I21" s="2"/>
      <c r="J21" s="21"/>
      <c r="K21" s="21"/>
      <c r="L21" s="21"/>
      <c r="M21" s="21"/>
      <c r="N21" s="21"/>
    </row>
    <row r="22" spans="1:27" ht="15.75" thickBot="1" x14ac:dyDescent="0.3">
      <c r="A22" s="2"/>
      <c r="B22" s="13"/>
      <c r="C22" s="14"/>
      <c r="D22" s="14"/>
      <c r="E22" s="14"/>
      <c r="F22" s="14"/>
      <c r="G22" s="15"/>
      <c r="H22" s="2"/>
      <c r="I22" s="2"/>
      <c r="J22" s="21"/>
      <c r="K22" s="21"/>
      <c r="L22" s="21"/>
      <c r="M22" s="21"/>
      <c r="N22" s="21"/>
    </row>
    <row r="23" spans="1:27" ht="15.75" thickTop="1" x14ac:dyDescent="0.25">
      <c r="A23" s="2"/>
      <c r="B23" s="2"/>
      <c r="C23" s="2"/>
      <c r="D23" s="2"/>
      <c r="E23" s="2"/>
      <c r="F23" s="2"/>
      <c r="G23" s="1"/>
      <c r="H23" s="2"/>
      <c r="I23" s="2"/>
      <c r="J23" s="21"/>
      <c r="K23" s="21"/>
      <c r="L23" s="21"/>
      <c r="M23" s="21"/>
      <c r="N23" s="21"/>
    </row>
    <row r="24" spans="1:27" x14ac:dyDescent="0.25">
      <c r="A24" s="2"/>
      <c r="B24" s="2"/>
      <c r="C24" s="2"/>
      <c r="D24" s="2"/>
      <c r="E24" s="2"/>
      <c r="F24" s="1"/>
      <c r="G24" s="2"/>
      <c r="H24" s="1"/>
      <c r="I24" s="1"/>
      <c r="J24" s="22"/>
      <c r="K24" s="22"/>
      <c r="L24" s="21"/>
      <c r="M24" s="21"/>
      <c r="N24" s="21"/>
    </row>
    <row r="25" spans="1:27" x14ac:dyDescent="0.25">
      <c r="A25" s="21"/>
      <c r="B25" s="21"/>
      <c r="C25" s="21"/>
      <c r="D25" s="21"/>
      <c r="E25" s="21"/>
      <c r="F25" s="28"/>
      <c r="G25" s="21"/>
      <c r="H25" s="21"/>
      <c r="I25" s="21"/>
      <c r="J25" s="21"/>
      <c r="K25" s="21"/>
      <c r="L25" s="21"/>
      <c r="M25" s="21"/>
      <c r="N25" s="21"/>
    </row>
    <row r="26" spans="1:27" x14ac:dyDescent="0.25">
      <c r="A26" s="21"/>
      <c r="B26" s="21"/>
      <c r="C26" s="21"/>
      <c r="D26" s="21"/>
      <c r="E26" s="21"/>
      <c r="F26" s="21"/>
      <c r="G26" s="21"/>
      <c r="H26" s="21"/>
      <c r="I26" s="21"/>
      <c r="J26" s="21"/>
      <c r="K26" s="21"/>
      <c r="L26" s="21"/>
      <c r="M26" s="21"/>
      <c r="N26" s="21"/>
    </row>
    <row r="27" spans="1:27" x14ac:dyDescent="0.25">
      <c r="A27" s="21"/>
      <c r="B27" s="21"/>
      <c r="C27" s="21"/>
      <c r="D27" s="21"/>
      <c r="E27" s="21"/>
      <c r="F27" s="21"/>
      <c r="G27" s="21"/>
      <c r="H27" s="21"/>
      <c r="I27" s="21"/>
      <c r="J27" s="21"/>
      <c r="K27" s="21"/>
      <c r="L27" s="21"/>
      <c r="M27" s="21"/>
      <c r="N27" s="21"/>
    </row>
    <row r="28" spans="1:27" x14ac:dyDescent="0.25">
      <c r="A28" s="21"/>
      <c r="B28" s="21"/>
      <c r="C28" s="21"/>
      <c r="D28" s="21"/>
      <c r="E28" s="21"/>
      <c r="F28" s="21"/>
      <c r="G28" s="21"/>
      <c r="H28" s="21"/>
      <c r="I28" s="21"/>
      <c r="J28" s="21"/>
      <c r="K28" s="21"/>
      <c r="L28" s="21"/>
      <c r="M28" s="21"/>
      <c r="N28" s="21"/>
    </row>
    <row r="29" spans="1:27" x14ac:dyDescent="0.25">
      <c r="A29" s="21"/>
      <c r="B29" s="21"/>
      <c r="C29" s="21"/>
      <c r="D29" s="21"/>
      <c r="E29" s="21"/>
      <c r="F29" s="21"/>
      <c r="G29" s="21"/>
      <c r="H29" s="21"/>
      <c r="I29" s="21"/>
      <c r="J29" s="21"/>
      <c r="K29" s="21"/>
      <c r="L29" s="21"/>
      <c r="M29" s="21"/>
      <c r="N29" s="21"/>
    </row>
    <row r="30" spans="1:27" x14ac:dyDescent="0.25">
      <c r="A30" s="21"/>
      <c r="B30" s="21"/>
      <c r="C30" s="21"/>
      <c r="D30" s="21"/>
      <c r="E30" s="21"/>
      <c r="F30" s="21"/>
      <c r="G30" s="21"/>
      <c r="H30" s="21"/>
      <c r="I30" s="21"/>
      <c r="J30" s="21"/>
      <c r="K30" s="21"/>
      <c r="L30" s="21"/>
      <c r="M30" s="21"/>
      <c r="N30" s="21"/>
    </row>
    <row r="31" spans="1:27" x14ac:dyDescent="0.25">
      <c r="A31" s="21"/>
      <c r="B31" s="21"/>
      <c r="C31" s="21"/>
      <c r="D31" s="21"/>
      <c r="E31" s="21"/>
      <c r="F31" s="21"/>
      <c r="G31" s="21"/>
      <c r="H31" s="21"/>
      <c r="I31" s="21"/>
      <c r="J31" s="21"/>
      <c r="K31" s="21"/>
      <c r="L31" s="21"/>
      <c r="M31" s="21"/>
      <c r="N31" s="21"/>
    </row>
    <row r="32" spans="1:27" x14ac:dyDescent="0.25">
      <c r="A32" s="21"/>
      <c r="B32" s="21"/>
      <c r="C32" s="21"/>
      <c r="D32" s="21"/>
      <c r="E32" s="21"/>
      <c r="F32" s="21"/>
      <c r="G32" s="21"/>
      <c r="H32" s="21"/>
      <c r="I32" s="21"/>
      <c r="J32" s="21"/>
      <c r="K32" s="21"/>
      <c r="L32" s="21"/>
      <c r="M32" s="21"/>
      <c r="N32" s="21"/>
    </row>
    <row r="33" spans="1:14" x14ac:dyDescent="0.25">
      <c r="A33" s="21"/>
      <c r="B33" s="21"/>
      <c r="C33" s="21"/>
      <c r="D33" s="21"/>
      <c r="E33" s="21"/>
      <c r="F33" s="21"/>
      <c r="G33" s="21"/>
      <c r="H33" s="21"/>
      <c r="I33" s="21"/>
      <c r="J33" s="21"/>
      <c r="K33" s="21"/>
      <c r="L33" s="21"/>
      <c r="M33" s="21"/>
      <c r="N33" s="21"/>
    </row>
    <row r="34" spans="1:14" x14ac:dyDescent="0.25">
      <c r="A34" s="21"/>
      <c r="B34" s="21"/>
      <c r="C34" s="21"/>
      <c r="D34" s="21"/>
      <c r="E34" s="21"/>
      <c r="F34" s="21"/>
      <c r="G34" s="21"/>
      <c r="H34" s="21"/>
      <c r="I34" s="21"/>
      <c r="J34" s="21"/>
      <c r="K34" s="21"/>
      <c r="L34" s="21"/>
      <c r="M34" s="21"/>
      <c r="N34" s="21"/>
    </row>
    <row r="35" spans="1:14" x14ac:dyDescent="0.25">
      <c r="B35" s="21"/>
      <c r="C35" s="21"/>
      <c r="D35" s="21"/>
      <c r="E35" s="21"/>
      <c r="F35" s="21"/>
      <c r="H35" s="21"/>
      <c r="I35" s="21"/>
      <c r="J35" s="21"/>
      <c r="K35" s="21"/>
      <c r="L35" s="21"/>
      <c r="M35" s="21"/>
      <c r="N35" s="21"/>
    </row>
    <row r="36" spans="1:14" x14ac:dyDescent="0.25">
      <c r="B36" s="21"/>
      <c r="C36" s="21"/>
      <c r="D36" s="21"/>
      <c r="E36" s="21"/>
      <c r="F36" s="21"/>
      <c r="G36" s="21"/>
      <c r="H36" s="21"/>
      <c r="I36" s="21"/>
      <c r="J36" s="21"/>
      <c r="K36" s="21"/>
      <c r="L36" s="21"/>
      <c r="M36" s="21"/>
      <c r="N36" s="21"/>
    </row>
    <row r="37" spans="1:14" x14ac:dyDescent="0.25">
      <c r="B37" s="21"/>
      <c r="C37" s="21"/>
      <c r="D37" s="21"/>
      <c r="E37" s="21"/>
      <c r="F37" s="21"/>
      <c r="G37" s="21"/>
      <c r="H37" s="21"/>
      <c r="I37" s="21"/>
      <c r="J37" s="21"/>
      <c r="K37" s="21"/>
      <c r="L37" s="21"/>
      <c r="M37" s="21"/>
      <c r="N37" s="21"/>
    </row>
    <row r="38" spans="1:14" x14ac:dyDescent="0.25">
      <c r="B38" s="21"/>
      <c r="C38" s="21"/>
      <c r="D38" s="21"/>
      <c r="E38" s="21"/>
      <c r="F38" s="21"/>
      <c r="G38" s="21"/>
      <c r="H38" s="21"/>
      <c r="I38" s="21"/>
      <c r="J38" s="21"/>
      <c r="K38" s="21"/>
      <c r="L38" s="21"/>
      <c r="M38" s="21"/>
      <c r="N38" s="21"/>
    </row>
    <row r="39" spans="1:14" x14ac:dyDescent="0.25">
      <c r="B39" s="21"/>
      <c r="C39" s="21"/>
      <c r="D39" s="21"/>
      <c r="E39" s="21"/>
      <c r="F39" s="21"/>
      <c r="G39" s="21"/>
      <c r="H39" s="21"/>
      <c r="I39" s="21"/>
      <c r="J39" s="21"/>
      <c r="K39" s="21"/>
      <c r="L39" s="21"/>
      <c r="M39" s="21"/>
      <c r="N39" s="21"/>
    </row>
  </sheetData>
  <dataConsolidate/>
  <dataValidations count="5">
    <dataValidation type="list" allowBlank="1" showInputMessage="1" showErrorMessage="1" sqref="C11">
      <formula1>"water bottle lid,water bottle cut to 2 cm ht, volume of round measuring unit,volume of square/rectangle measuring unit"</formula1>
    </dataValidation>
    <dataValidation type="list" allowBlank="1" showInputMessage="1" showErrorMessage="1" sqref="C14">
      <formula1>"Urea, Triple super phosphate,Murate of potash,Diammonium phosphate,Single super phosphate,calcium ammonium nitrate,Other"</formula1>
    </dataValidation>
    <dataValidation type="list" allowBlank="1" showInputMessage="1" showErrorMessage="1" sqref="C19">
      <formula1>"point,band,broadcast"</formula1>
    </dataValidation>
    <dataValidation type="list" allowBlank="1" showInputMessage="1" showErrorMessage="1" sqref="D16">
      <formula1>"kg/acre,kg/ha"</formula1>
    </dataValidation>
    <dataValidation type="list" allowBlank="1" showDropDown="1" showInputMessage="1" showErrorMessage="1" sqref="F16 E16">
      <formula1>"kg/acre,kg/ha"</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Calibration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snr</dc:creator>
  <cp:lastModifiedBy>University of Nebraska-Lincoln</cp:lastModifiedBy>
  <dcterms:created xsi:type="dcterms:W3CDTF">2014-07-14T14:05:02Z</dcterms:created>
  <dcterms:modified xsi:type="dcterms:W3CDTF">2015-03-26T22:23:10Z</dcterms:modified>
</cp:coreProperties>
</file>